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8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<sst xmlns="http://schemas.openxmlformats.org/spreadsheetml/2006/main" count="46" uniqueCount="43">
  <si>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Aston Cantlow Parish Council</t>
  </si>
  <si>
    <t>Income</t>
  </si>
  <si>
    <t>Precept</t>
  </si>
  <si>
    <t>VAT refund</t>
  </si>
  <si>
    <t>Total Income</t>
  </si>
  <si>
    <t>Expenditure</t>
  </si>
  <si>
    <t>General Administration</t>
  </si>
  <si>
    <t>Clerk's Salary</t>
  </si>
  <si>
    <t>Insurance</t>
  </si>
  <si>
    <t>Audit fee</t>
  </si>
  <si>
    <t>S137 Expenditure</t>
  </si>
  <si>
    <t>Subscripitions</t>
  </si>
  <si>
    <t>Donations</t>
  </si>
  <si>
    <t>Training</t>
  </si>
  <si>
    <t>Total Expenditure</t>
  </si>
  <si>
    <t>VAT (to be reclaimed)</t>
  </si>
  <si>
    <t>Surplus/(Deficit) for year</t>
  </si>
  <si>
    <t>Cumulative fund balance</t>
  </si>
  <si>
    <t>Surplus / (Defecit) for year</t>
  </si>
  <si>
    <t xml:space="preserve">The above statement represents fairly the financial position of the Authority as </t>
  </si>
  <si>
    <t>Approved by the Council on</t>
  </si>
  <si>
    <t>Chairman                                           Responsible Financial Officer</t>
  </si>
  <si>
    <t>Less Liabilities (unpresented cheques)</t>
  </si>
  <si>
    <t>.</t>
  </si>
  <si>
    <t>Interest</t>
  </si>
  <si>
    <t>Bank balance Current account</t>
  </si>
  <si>
    <t>Business Money Manager account</t>
  </si>
  <si>
    <t>Elections</t>
  </si>
  <si>
    <t>General</t>
  </si>
  <si>
    <t>Restricted</t>
  </si>
  <si>
    <t>Total</t>
  </si>
  <si>
    <t xml:space="preserve">C/F as at 1st April </t>
  </si>
  <si>
    <t xml:space="preserve">C/F as at 31st March </t>
  </si>
  <si>
    <t>Council Tax Support Tax</t>
  </si>
  <si>
    <t>Grnt for difibulator</t>
  </si>
  <si>
    <t>Refund  of Training</t>
  </si>
  <si>
    <t>Difibulator</t>
  </si>
  <si>
    <t>Groundwork &amp; lengthsman</t>
  </si>
  <si>
    <t>31.03.18</t>
  </si>
  <si>
    <t>31.03.19</t>
  </si>
  <si>
    <t>Income and Expenditure account for the year ending 31.3.19</t>
  </si>
  <si>
    <t>at 31st March 2019 and reflects the Income and Expenditure during the year</t>
  </si>
  <si>
    <t>Grant from WRCC Printing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</si>
</sst>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.000_-;\-&quot;£&quot;* #,##0.000_-;_-&quot;£&quot;* &quot;-&quot;??_-;_-@_-"/>
    <numFmt numFmtId="165" formatCode="_-&quot;£&quot;* #,##0.0000_-;\-&quot;£&quot;* #,##0.0000_-;_-&quot;£&quot;* &quot;-&quot;??_-;_-@_-"/>
    <numFmt numFmtId="166" formatCode="0.0"/>
    <numFmt numFmtId="167" formatCode="[$-809]dd\ mmmm\ yyyy"/>
    <numFmt numFmtId="168" formatCode="&quot;£&quot;#,##0.00"/>
    <numFmt numFmtId="169" formatCode="#,##0.00_ ;\-#,##0.00\ "/>
  </numFmts>
  <fonts count="38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2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0">
      <selection activeCell="O16" sqref="O16"/>
    </sheetView>
  </sheetViews>
  <sheetFormatPr defaultColWidth="9.140625" defaultRowHeight="12.75"/>
  <cols>
    <col min="1" max="1" width="23.7109375" style="0" customWidth="1"/>
    <col min="2" max="2" width="0.85546875" style="0" hidden="1" customWidth="1"/>
    <col min="3" max="3" width="0.85546875" style="0" customWidth="1"/>
    <col min="4" max="4" width="11.57421875" style="0" customWidth="1"/>
    <col min="5" max="5" width="10.57421875" style="0" customWidth="1"/>
    <col min="6" max="6" width="11.7109375" style="0" customWidth="1"/>
    <col min="7" max="7" width="1.1484375" style="0" customWidth="1"/>
    <col min="8" max="8" width="13.57421875" style="0" customWidth="1"/>
    <col min="9" max="9" width="10.140625" style="0" customWidth="1"/>
    <col min="10" max="10" width="12.28125" style="0" customWidth="1"/>
    <col min="11" max="11" width="0.71875" style="0" customWidth="1"/>
  </cols>
  <sheetData>
    <row r="1" ht="15">
      <c r="A1" s="1" t="s">
        <v>0</v>
      </c>
    </row>
    <row r="2" ht="15">
      <c r="A2" s="1"/>
    </row>
    <row r="3" ht="12.75">
      <c r="A3" s="3" t="s">
        <v>40</v>
      </c>
    </row>
    <row r="4" spans="1:8" ht="12.75">
      <c r="A4" s="3"/>
      <c r="D4" s="3" t="s">
        <v>39</v>
      </c>
      <c r="H4" s="3" t="s">
        <v>38</v>
      </c>
    </row>
    <row r="5" spans="1:10" ht="12.75">
      <c r="A5" s="3"/>
      <c r="D5" s="6" t="s">
        <v>28</v>
      </c>
      <c r="E5" s="6" t="s">
        <v>29</v>
      </c>
      <c r="F5" s="6" t="s">
        <v>30</v>
      </c>
      <c r="H5" s="6" t="s">
        <v>28</v>
      </c>
      <c r="I5" s="6" t="s">
        <v>29</v>
      </c>
      <c r="J5" s="6" t="s">
        <v>30</v>
      </c>
    </row>
    <row r="6" spans="1:11" ht="15">
      <c r="A6" s="1" t="s">
        <v>1</v>
      </c>
      <c r="D6" s="3"/>
      <c r="H6" s="3"/>
      <c r="K6" s="1"/>
    </row>
    <row r="7" spans="1:10" ht="12.75">
      <c r="A7" s="2" t="s">
        <v>2</v>
      </c>
      <c r="D7" s="4">
        <v>9280</v>
      </c>
      <c r="F7" s="4">
        <f>D7</f>
        <v>9280</v>
      </c>
      <c r="H7" s="4">
        <v>9210</v>
      </c>
      <c r="J7" s="4">
        <f>H7</f>
        <v>9210</v>
      </c>
    </row>
    <row r="8" spans="1:10" ht="12.75">
      <c r="A8" s="2" t="s">
        <v>33</v>
      </c>
      <c r="D8" s="4">
        <v>120</v>
      </c>
      <c r="F8" s="4">
        <v>120</v>
      </c>
      <c r="H8" s="4">
        <v>190</v>
      </c>
      <c r="J8" s="4">
        <v>190</v>
      </c>
    </row>
    <row r="9" spans="1:10" ht="12.75">
      <c r="A9" t="s">
        <v>24</v>
      </c>
      <c r="D9" s="8">
        <v>14.4</v>
      </c>
      <c r="F9" s="4">
        <f>D9</f>
        <v>14.4</v>
      </c>
      <c r="H9" s="4">
        <v>4.55</v>
      </c>
      <c r="J9" s="4">
        <f>H9</f>
        <v>4.55</v>
      </c>
    </row>
    <row r="10" spans="1:10" ht="12.75">
      <c r="A10" t="s">
        <v>3</v>
      </c>
      <c r="D10" s="4">
        <v>348.57</v>
      </c>
      <c r="F10" s="4">
        <f>D10</f>
        <v>348.57</v>
      </c>
      <c r="H10" s="4">
        <f>77.5</f>
        <v>77.5</v>
      </c>
      <c r="J10" s="4">
        <f>H10</f>
        <v>77.5</v>
      </c>
    </row>
    <row r="11" spans="1:10" ht="12.75">
      <c r="A11" t="s">
        <v>34</v>
      </c>
      <c r="D11" s="4"/>
      <c r="E11" s="4"/>
      <c r="F11" s="4"/>
      <c r="G11" s="4">
        <v>600</v>
      </c>
      <c r="H11" s="4"/>
      <c r="I11" s="4"/>
      <c r="J11" s="4"/>
    </row>
    <row r="12" spans="1:10" ht="12.75">
      <c r="A12" t="s">
        <v>42</v>
      </c>
      <c r="D12" s="4">
        <v>1116</v>
      </c>
      <c r="E12" s="4"/>
      <c r="F12" s="4">
        <v>1116</v>
      </c>
      <c r="G12" s="4">
        <v>2500</v>
      </c>
      <c r="H12" s="4"/>
      <c r="I12" s="4"/>
      <c r="J12" s="4"/>
    </row>
    <row r="13" spans="1:10" ht="12.75">
      <c r="A13" t="s">
        <v>35</v>
      </c>
      <c r="D13" s="4"/>
      <c r="E13" s="4"/>
      <c r="F13" s="4"/>
      <c r="G13" s="4"/>
      <c r="H13" s="4">
        <v>70</v>
      </c>
      <c r="I13" s="4"/>
      <c r="J13" s="4">
        <f>H13</f>
        <v>70</v>
      </c>
    </row>
    <row r="14" spans="1:10" ht="15">
      <c r="A14" s="1" t="s">
        <v>4</v>
      </c>
      <c r="D14" s="5">
        <f>SUM(D7:D13)</f>
        <v>10878.97</v>
      </c>
      <c r="E14" s="5">
        <f>SUM(E12:E13)</f>
        <v>0</v>
      </c>
      <c r="F14" s="5">
        <f>D14+E14</f>
        <v>10878.97</v>
      </c>
      <c r="H14" s="5">
        <f>SUM(H7:H13)</f>
        <v>9552.05</v>
      </c>
      <c r="I14" s="5">
        <f>SUM(I12:I13)</f>
        <v>0</v>
      </c>
      <c r="J14" s="5">
        <f>H14+I14</f>
        <v>9552.05</v>
      </c>
    </row>
    <row r="16" spans="1:8" ht="15">
      <c r="A16" s="1" t="s">
        <v>5</v>
      </c>
      <c r="D16" s="3"/>
      <c r="H16" s="3"/>
    </row>
    <row r="17" spans="1:10" ht="12.75">
      <c r="A17" t="s">
        <v>6</v>
      </c>
      <c r="D17">
        <v>400.97</v>
      </c>
      <c r="F17">
        <f aca="true" t="shared" si="0" ref="F17:F24">D17</f>
        <v>400.97</v>
      </c>
      <c r="H17">
        <f>238.9+82.25+4631.94+105.75-1775-1200-220-1160</f>
        <v>703.8399999999992</v>
      </c>
      <c r="J17">
        <f>H17</f>
        <v>703.8399999999992</v>
      </c>
    </row>
    <row r="18" spans="1:10" ht="12.75">
      <c r="A18" t="s">
        <v>7</v>
      </c>
      <c r="D18" s="4">
        <v>4179.99</v>
      </c>
      <c r="F18" s="4">
        <f t="shared" si="0"/>
        <v>4179.99</v>
      </c>
      <c r="H18" s="4">
        <f>3211.32+802.4</f>
        <v>4013.7200000000003</v>
      </c>
      <c r="J18" s="4">
        <f>H18</f>
        <v>4013.7200000000003</v>
      </c>
    </row>
    <row r="19" spans="1:10" ht="12.75">
      <c r="A19" t="s">
        <v>8</v>
      </c>
      <c r="D19" s="4">
        <v>300</v>
      </c>
      <c r="F19" s="4">
        <f t="shared" si="0"/>
        <v>300</v>
      </c>
      <c r="H19">
        <v>288.46</v>
      </c>
      <c r="J19">
        <f>H19</f>
        <v>288.46</v>
      </c>
    </row>
    <row r="20" spans="1:10" ht="12.75">
      <c r="A20" t="s">
        <v>9</v>
      </c>
      <c r="D20" s="4">
        <v>75</v>
      </c>
      <c r="F20" s="4">
        <f t="shared" si="0"/>
        <v>75</v>
      </c>
      <c r="H20" s="4">
        <v>175</v>
      </c>
      <c r="J20" s="4">
        <f>H20</f>
        <v>175</v>
      </c>
    </row>
    <row r="21" spans="1:10" ht="12.75">
      <c r="A21" t="s">
        <v>10</v>
      </c>
      <c r="D21" s="4">
        <v>2000</v>
      </c>
      <c r="E21" s="4"/>
      <c r="F21" s="4">
        <f t="shared" si="0"/>
        <v>2000</v>
      </c>
      <c r="H21" s="4"/>
      <c r="I21" s="4"/>
      <c r="J21" s="4"/>
    </row>
    <row r="22" spans="1:10" ht="12.75">
      <c r="A22" t="s">
        <v>11</v>
      </c>
      <c r="D22" s="4">
        <v>455.7</v>
      </c>
      <c r="F22" s="4">
        <f t="shared" si="0"/>
        <v>455.7</v>
      </c>
      <c r="H22" s="4">
        <v>449.2</v>
      </c>
      <c r="J22" s="4">
        <f>H22</f>
        <v>449.2</v>
      </c>
    </row>
    <row r="23" spans="1:10" ht="12.75">
      <c r="A23" t="s">
        <v>12</v>
      </c>
      <c r="D23" s="4">
        <v>3125.85</v>
      </c>
      <c r="E23" s="4"/>
      <c r="F23" s="4">
        <f t="shared" si="0"/>
        <v>3125.85</v>
      </c>
      <c r="H23" s="4"/>
      <c r="I23" s="4"/>
      <c r="J23" s="4"/>
    </row>
    <row r="24" spans="1:10" ht="12.75">
      <c r="A24" t="s">
        <v>13</v>
      </c>
      <c r="D24" s="4"/>
      <c r="E24" s="4"/>
      <c r="F24" s="4">
        <f t="shared" si="0"/>
        <v>0</v>
      </c>
      <c r="H24" s="4">
        <v>225</v>
      </c>
      <c r="I24" s="4"/>
      <c r="J24" s="4">
        <f>H24</f>
        <v>225</v>
      </c>
    </row>
    <row r="25" spans="1:10" ht="12.75">
      <c r="A25" t="s">
        <v>27</v>
      </c>
      <c r="D25" s="4"/>
      <c r="E25" s="4"/>
      <c r="F25" s="4"/>
      <c r="H25" s="4"/>
      <c r="I25" s="4"/>
      <c r="J25" s="4"/>
    </row>
    <row r="26" spans="1:10" ht="12.75">
      <c r="A26" t="s">
        <v>36</v>
      </c>
      <c r="D26" s="4">
        <v>0</v>
      </c>
      <c r="E26" s="4"/>
      <c r="F26" s="4">
        <f>D26+E26</f>
        <v>0</v>
      </c>
      <c r="H26" s="4">
        <v>1395</v>
      </c>
      <c r="I26" s="4">
        <v>600</v>
      </c>
      <c r="J26" s="4">
        <f>H26+I26</f>
        <v>1995</v>
      </c>
    </row>
    <row r="27" spans="1:10" ht="12.75">
      <c r="A27" t="s">
        <v>37</v>
      </c>
      <c r="D27" s="4">
        <v>1642.73</v>
      </c>
      <c r="E27" s="4"/>
      <c r="F27" s="4">
        <f>D27+E27</f>
        <v>1642.73</v>
      </c>
      <c r="H27" s="4">
        <f>1200</f>
        <v>1200</v>
      </c>
      <c r="I27" s="4">
        <v>1160</v>
      </c>
      <c r="J27" s="4">
        <f>H27+I27</f>
        <v>2360</v>
      </c>
    </row>
    <row r="28" spans="1:11" ht="15">
      <c r="A28" s="1" t="s">
        <v>14</v>
      </c>
      <c r="D28" s="3">
        <f>SUM(D17:D27)</f>
        <v>12180.24</v>
      </c>
      <c r="E28" s="5">
        <f>SUM(E24:E27)</f>
        <v>0</v>
      </c>
      <c r="F28" s="3">
        <f>SUM(F17:F27)</f>
        <v>12180.24</v>
      </c>
      <c r="H28" s="3">
        <f>SUM(H17:H27)</f>
        <v>8450.22</v>
      </c>
      <c r="I28" s="5">
        <f>SUM(I24:I27)</f>
        <v>1760</v>
      </c>
      <c r="J28" s="3">
        <f>SUM(J17:J27)</f>
        <v>10210.22</v>
      </c>
      <c r="K28" s="3"/>
    </row>
    <row r="29" spans="1:10" ht="12.75">
      <c r="A29" t="s">
        <v>15</v>
      </c>
      <c r="D29" s="4">
        <v>724.85</v>
      </c>
      <c r="E29" s="4"/>
      <c r="F29" s="4">
        <f>D29</f>
        <v>724.85</v>
      </c>
      <c r="H29" s="4">
        <v>348.57</v>
      </c>
      <c r="I29" s="4"/>
      <c r="J29" s="4">
        <f>H29</f>
        <v>348.57</v>
      </c>
    </row>
    <row r="30" spans="4:10" ht="12.75">
      <c r="D30" s="5">
        <f>SUM(D28:D29)</f>
        <v>12905.09</v>
      </c>
      <c r="E30" s="5">
        <f>E28</f>
        <v>0</v>
      </c>
      <c r="F30" s="5">
        <f>SUM(F28:F29)</f>
        <v>12905.09</v>
      </c>
      <c r="H30" s="5">
        <f>SUM(H28:H29)</f>
        <v>8798.789999999999</v>
      </c>
      <c r="I30" s="5">
        <f>I28</f>
        <v>1760</v>
      </c>
      <c r="J30" s="5">
        <f>SUM(J28:J29)</f>
        <v>10558.789999999999</v>
      </c>
    </row>
    <row r="31" spans="5:9" ht="12.75">
      <c r="E31" s="3"/>
      <c r="I31" s="3"/>
    </row>
    <row r="32" spans="1:10" ht="30">
      <c r="A32" s="7" t="s">
        <v>16</v>
      </c>
      <c r="D32" s="5">
        <f>D14-D30</f>
        <v>-2026.1200000000008</v>
      </c>
      <c r="E32" s="5">
        <f>E14-E30</f>
        <v>0</v>
      </c>
      <c r="F32" s="5">
        <f>F14-F30</f>
        <v>-2026.1200000000008</v>
      </c>
      <c r="H32" s="5">
        <f>H14-H30</f>
        <v>753.2600000000002</v>
      </c>
      <c r="I32" s="5">
        <f>I14-I30</f>
        <v>-1760</v>
      </c>
      <c r="J32" s="5">
        <f>J14-J30</f>
        <v>-1006.7399999999998</v>
      </c>
    </row>
    <row r="33" spans="5:9" ht="12.75">
      <c r="E33" s="5"/>
      <c r="I33" s="5"/>
    </row>
    <row r="34" spans="1:10" ht="15">
      <c r="A34" s="1" t="s">
        <v>17</v>
      </c>
      <c r="D34" s="4"/>
      <c r="F34" s="4"/>
      <c r="H34" s="4"/>
      <c r="J34" s="4"/>
    </row>
    <row r="35" spans="1:10" ht="12.75">
      <c r="A35" s="2" t="s">
        <v>31</v>
      </c>
      <c r="D35" s="4">
        <v>31008.13</v>
      </c>
      <c r="E35" s="8">
        <v>1340</v>
      </c>
      <c r="F35" s="4">
        <v>32490.66</v>
      </c>
      <c r="H35" s="4">
        <v>30254.87</v>
      </c>
      <c r="I35" s="5">
        <v>3100</v>
      </c>
      <c r="J35" s="4">
        <v>33497.4</v>
      </c>
    </row>
    <row r="36" spans="1:10" ht="12.75">
      <c r="A36" s="2" t="s">
        <v>18</v>
      </c>
      <c r="D36" s="4">
        <f>D32</f>
        <v>-2026.1200000000008</v>
      </c>
      <c r="E36" s="4">
        <f>E32</f>
        <v>0</v>
      </c>
      <c r="F36" s="4">
        <f>F32</f>
        <v>-2026.1200000000008</v>
      </c>
      <c r="H36" s="4">
        <f>H32</f>
        <v>753.2600000000002</v>
      </c>
      <c r="I36" s="4">
        <f>I32</f>
        <v>-1760</v>
      </c>
      <c r="J36" s="4">
        <f>J32</f>
        <v>-1006.7399999999998</v>
      </c>
    </row>
    <row r="38" spans="1:10" ht="15">
      <c r="A38" s="1" t="s">
        <v>32</v>
      </c>
      <c r="D38" s="5">
        <f>SUM(D35:D37)</f>
        <v>28982.010000000002</v>
      </c>
      <c r="E38" s="5">
        <f>SUM(E35:E37)</f>
        <v>1340</v>
      </c>
      <c r="F38" s="5">
        <f>SUM(F35:F37)</f>
        <v>30464.54</v>
      </c>
      <c r="H38" s="5">
        <f>SUM(H35:H37)</f>
        <v>31008.129999999997</v>
      </c>
      <c r="I38" s="5">
        <f>SUM(I35:I37)</f>
        <v>1340</v>
      </c>
      <c r="J38" s="5">
        <f>SUM(J35:J37)</f>
        <v>32490.660000000003</v>
      </c>
    </row>
    <row r="39" ht="15">
      <c r="A39" s="1"/>
    </row>
    <row r="40" spans="1:6" ht="30">
      <c r="A40" s="7" t="s">
        <v>25</v>
      </c>
      <c r="D40" s="4">
        <v>20667.32</v>
      </c>
      <c r="E40" s="4"/>
      <c r="F40" s="4">
        <v>20667.32</v>
      </c>
    </row>
    <row r="41" spans="1:6" ht="30">
      <c r="A41" s="7" t="s">
        <v>26</v>
      </c>
      <c r="D41" s="4">
        <f>F41-E41</f>
        <v>8457.22</v>
      </c>
      <c r="E41" s="4">
        <v>1340</v>
      </c>
      <c r="F41">
        <v>9797.22</v>
      </c>
    </row>
    <row r="42" spans="1:6" ht="15">
      <c r="A42" s="1"/>
      <c r="D42" s="5">
        <f>SUM(D40:D41)</f>
        <v>29124.54</v>
      </c>
      <c r="E42" s="5">
        <f>SUM(E40:E41)</f>
        <v>1340</v>
      </c>
      <c r="F42" s="5">
        <f>SUM(F40:F41)</f>
        <v>30464.54</v>
      </c>
    </row>
    <row r="43" spans="1:6" ht="45">
      <c r="A43" s="7" t="s">
        <v>22</v>
      </c>
      <c r="F43" s="4"/>
    </row>
    <row r="44" ht="15">
      <c r="A44" s="1"/>
    </row>
    <row r="45" ht="12.75">
      <c r="F45" s="5"/>
    </row>
    <row r="48" ht="12.75">
      <c r="A48" t="s">
        <v>19</v>
      </c>
    </row>
    <row r="49" ht="12.75">
      <c r="A49" s="2" t="s">
        <v>41</v>
      </c>
    </row>
    <row r="50" ht="12.75">
      <c r="A50" t="s">
        <v>20</v>
      </c>
    </row>
    <row r="53" ht="12.75">
      <c r="E53" s="2"/>
    </row>
    <row r="54" ht="12.75">
      <c r="A54" t="s">
        <v>21</v>
      </c>
    </row>
    <row r="71" ht="12.75">
      <c r="B71" t="s">
        <v>23</v>
      </c>
    </row>
  </sheetData>
  <sheetProtection/>
  <printOptions/>
  <pageMargins left="0.31496062992125984" right="0.15748031496062992" top="0.35433070866141736" bottom="0.1968503937007874" header="0.1968503937007874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Gwen Comfort</dc:creator>
  <cp:keywords/>
  <dc:description/>
  <cp:lastModifiedBy>Liz Butterworth</cp:lastModifiedBy>
  <cp:lastPrinted>2019-05-10T06:50:09Z</cp:lastPrinted>
  <dcterms:created xsi:type="dcterms:W3CDTF">2007-04-23T15:42:24Z</dcterms:created>
  <dcterms:modified xsi:type="dcterms:W3CDTF">2019-05-10T06:51:57Z</dcterms:modified>
  <cp:category/>
  <cp:version/>
  <cp:contentType/>
  <cp:contentStatus/>
</cp:coreProperties>
</file>